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Packing List" sheetId="1" r:id="rId1"/>
  </sheets>
  <calcPr calcId="145621"/>
</workbook>
</file>

<file path=xl/calcChain.xml><?xml version="1.0" encoding="utf-8"?>
<calcChain xmlns="http://schemas.openxmlformats.org/spreadsheetml/2006/main">
  <c r="I25" i="1" l="1"/>
  <c r="G12" i="1"/>
  <c r="C12" i="1"/>
  <c r="N12" i="1"/>
  <c r="M12" i="1"/>
  <c r="L12" i="1"/>
  <c r="K12" i="1"/>
  <c r="J12" i="1"/>
  <c r="I12" i="1"/>
  <c r="H12" i="1"/>
  <c r="S10" i="1"/>
  <c r="R10" i="1"/>
  <c r="T10" i="1" s="1"/>
  <c r="O10" i="1"/>
  <c r="P10" i="1" s="1"/>
  <c r="E10" i="1"/>
  <c r="S11" i="1"/>
  <c r="R11" i="1"/>
  <c r="T11" i="1" s="1"/>
  <c r="O11" i="1"/>
  <c r="P11" i="1" s="1"/>
  <c r="E11" i="1"/>
  <c r="M18" i="1" l="1"/>
  <c r="M19" i="1" s="1"/>
  <c r="R9" i="1" l="1"/>
  <c r="E9" i="1"/>
  <c r="G18" i="1" l="1"/>
  <c r="G19" i="1" s="1"/>
  <c r="O9" i="1"/>
  <c r="P9" i="1" s="1"/>
  <c r="P12" i="1" s="1"/>
  <c r="G15" i="1"/>
  <c r="H8" i="1"/>
  <c r="I8" i="1" s="1"/>
  <c r="O17" i="1"/>
  <c r="G16" i="1"/>
  <c r="N18" i="1"/>
  <c r="N19" i="1" s="1"/>
  <c r="L18" i="1"/>
  <c r="L19" i="1" s="1"/>
  <c r="K18" i="1"/>
  <c r="K19" i="1" s="1"/>
  <c r="J18" i="1"/>
  <c r="J19" i="1" s="1"/>
  <c r="I18" i="1"/>
  <c r="I19" i="1" s="1"/>
  <c r="H18" i="1"/>
  <c r="H19" i="1" s="1"/>
  <c r="S9" i="1"/>
  <c r="S12" i="1" s="1"/>
  <c r="T9" i="1"/>
  <c r="T12" i="1" s="1"/>
  <c r="B9" i="1"/>
  <c r="A9" i="1"/>
  <c r="B10" i="1" l="1"/>
  <c r="A10" i="1"/>
  <c r="H16" i="1"/>
  <c r="J8" i="1"/>
  <c r="K8" i="1" s="1"/>
  <c r="I16" i="1"/>
  <c r="O12" i="1"/>
  <c r="I23" i="1"/>
  <c r="O18" i="1"/>
  <c r="O19" i="1" s="1"/>
  <c r="I24" i="1"/>
  <c r="J16" i="1" l="1"/>
  <c r="B11" i="1"/>
  <c r="A11" i="1"/>
  <c r="L8" i="1"/>
  <c r="M8" i="1" s="1"/>
  <c r="K16" i="1"/>
  <c r="N8" i="1" l="1"/>
  <c r="M16" i="1"/>
  <c r="L16" i="1"/>
  <c r="N16" i="1" l="1"/>
</calcChain>
</file>

<file path=xl/sharedStrings.xml><?xml version="1.0" encoding="utf-8"?>
<sst xmlns="http://schemas.openxmlformats.org/spreadsheetml/2006/main" count="38" uniqueCount="32">
  <si>
    <t xml:space="preserve">Date :    </t>
  </si>
  <si>
    <t>Box n.</t>
  </si>
  <si>
    <t>Size</t>
  </si>
  <si>
    <t>T.Ctns</t>
  </si>
  <si>
    <t>Total</t>
  </si>
  <si>
    <t>G.W</t>
  </si>
  <si>
    <t>N.W</t>
  </si>
  <si>
    <t>Total G.W</t>
  </si>
  <si>
    <t>Total N.W</t>
  </si>
  <si>
    <t xml:space="preserve">Total </t>
  </si>
  <si>
    <t>Color</t>
  </si>
  <si>
    <t>Po Qty</t>
  </si>
  <si>
    <t>Pack Qty</t>
  </si>
  <si>
    <t>Dev +/-</t>
  </si>
  <si>
    <t>L</t>
  </si>
  <si>
    <t>W</t>
  </si>
  <si>
    <t>H</t>
  </si>
  <si>
    <t>Dimension :</t>
  </si>
  <si>
    <t>CM</t>
  </si>
  <si>
    <t>Gross Weight</t>
  </si>
  <si>
    <t>Kgs</t>
  </si>
  <si>
    <t>Net Weight</t>
  </si>
  <si>
    <t>CBM</t>
  </si>
  <si>
    <t>Colour</t>
  </si>
  <si>
    <t>Customer Order no.</t>
  </si>
  <si>
    <t xml:space="preserve">Customer Order n.⁰: </t>
  </si>
  <si>
    <t>Style :</t>
  </si>
  <si>
    <t>Summary</t>
  </si>
  <si>
    <t>Pc's Per Cotton</t>
  </si>
  <si>
    <t>Total Pc's</t>
  </si>
  <si>
    <t>GREY WASHED</t>
  </si>
  <si>
    <t>Ladies Jeans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</si>
</sst>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6" xfId="0" applyFont="1" applyBorder="1" applyAlignment="1"/>
    <xf numFmtId="0" fontId="1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9" xfId="0" applyNumberFormat="1" applyFont="1" applyBorder="1"/>
    <xf numFmtId="0" fontId="1" fillId="0" borderId="15" xfId="0" applyFont="1" applyBorder="1"/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left"/>
    </xf>
    <xf numFmtId="1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5" fontId="1" fillId="0" borderId="4" xfId="0" applyNumberFormat="1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abSelected="1" workbookViewId="0">
      <selection activeCell="T17" sqref="T17"/>
    </sheetView>
  </sheetViews>
  <sheetFormatPr defaultRowHeight="15" x14ac:dyDescent="0.25"/>
  <cols>
    <col min="1" max="2" width="5.7109375" customWidth="1"/>
    <col min="3" max="3" width="10.7109375" customWidth="1"/>
    <col min="4" max="4" width="9.5703125" customWidth="1"/>
    <col min="5" max="5" width="2.5703125" customWidth="1"/>
    <col min="6" max="6" width="8.7109375" customWidth="1"/>
    <col min="7" max="7" width="7.5703125" customWidth="1"/>
    <col min="8" max="9" width="7.7109375" customWidth="1"/>
    <col min="10" max="14" width="7.28515625" bestFit="1" customWidth="1"/>
    <col min="15" max="16" width="7.7109375" customWidth="1"/>
    <col min="17" max="20" width="6.7109375" customWidth="1"/>
  </cols>
  <sheetData>
    <row r="1" spans="1:2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2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2"/>
      <c r="R2" s="2"/>
      <c r="S2" s="2"/>
      <c r="T2" s="2"/>
    </row>
    <row r="3" spans="1:20" ht="15.75" thickBot="1" x14ac:dyDescent="0.3">
      <c r="A3" s="2"/>
      <c r="B3" s="44" t="s">
        <v>31</v>
      </c>
      <c r="C3" s="45"/>
      <c r="D3" s="46"/>
      <c r="E3" s="2"/>
      <c r="F3" s="2"/>
      <c r="G3" s="1"/>
      <c r="H3" s="1"/>
      <c r="I3" s="4" t="s">
        <v>0</v>
      </c>
      <c r="J3" s="47"/>
      <c r="K3" s="48"/>
      <c r="L3" s="16"/>
      <c r="M3" s="16"/>
      <c r="N3" s="2"/>
      <c r="O3" s="1"/>
      <c r="P3" s="1"/>
      <c r="Q3" s="2"/>
      <c r="R3" s="2"/>
    </row>
    <row r="4" spans="1:2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2"/>
      <c r="R4" s="2"/>
    </row>
    <row r="5" spans="1:20" ht="15.75" thickBot="1" x14ac:dyDescent="0.3">
      <c r="A5" s="2"/>
      <c r="B5" s="49" t="s">
        <v>25</v>
      </c>
      <c r="C5" s="45"/>
      <c r="D5" s="50"/>
      <c r="E5" s="51"/>
      <c r="F5" s="2"/>
      <c r="G5" s="2"/>
      <c r="H5" s="2"/>
      <c r="I5" s="15" t="s">
        <v>26</v>
      </c>
      <c r="J5" s="50"/>
      <c r="K5" s="50"/>
      <c r="L5" s="51"/>
      <c r="M5" s="23"/>
      <c r="N5" s="17"/>
      <c r="O5" s="2"/>
      <c r="P5" s="2"/>
      <c r="Q5" s="2"/>
      <c r="R5" s="2"/>
      <c r="S5" s="2"/>
      <c r="T5" s="2"/>
    </row>
    <row r="6" spans="1:2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52" t="s">
        <v>1</v>
      </c>
      <c r="B7" s="52"/>
      <c r="C7" s="53" t="s">
        <v>3</v>
      </c>
      <c r="D7" s="42" t="s">
        <v>23</v>
      </c>
      <c r="E7" s="40" t="s">
        <v>24</v>
      </c>
      <c r="F7" s="55"/>
      <c r="G7" s="58" t="s">
        <v>2</v>
      </c>
      <c r="H7" s="59"/>
      <c r="I7" s="59"/>
      <c r="J7" s="59"/>
      <c r="K7" s="59"/>
      <c r="L7" s="59"/>
      <c r="M7" s="59"/>
      <c r="N7" s="59"/>
      <c r="O7" s="62" t="s">
        <v>28</v>
      </c>
      <c r="P7" s="42" t="s">
        <v>29</v>
      </c>
      <c r="Q7" s="63" t="s">
        <v>5</v>
      </c>
      <c r="R7" s="63" t="s">
        <v>6</v>
      </c>
      <c r="S7" s="40" t="s">
        <v>7</v>
      </c>
      <c r="T7" s="40" t="s">
        <v>8</v>
      </c>
    </row>
    <row r="8" spans="1:20" x14ac:dyDescent="0.25">
      <c r="A8" s="52"/>
      <c r="B8" s="52"/>
      <c r="C8" s="54"/>
      <c r="D8" s="43"/>
      <c r="E8" s="56"/>
      <c r="F8" s="57"/>
      <c r="G8" s="5">
        <v>34</v>
      </c>
      <c r="H8" s="5">
        <f>G8+2</f>
        <v>36</v>
      </c>
      <c r="I8" s="5">
        <f t="shared" ref="I8:L8" si="0">H8+2</f>
        <v>38</v>
      </c>
      <c r="J8" s="5">
        <f t="shared" si="0"/>
        <v>40</v>
      </c>
      <c r="K8" s="5">
        <f t="shared" si="0"/>
        <v>42</v>
      </c>
      <c r="L8" s="5">
        <f t="shared" si="0"/>
        <v>44</v>
      </c>
      <c r="M8" s="5">
        <f t="shared" ref="M8" si="1">L8+2</f>
        <v>46</v>
      </c>
      <c r="N8" s="5">
        <f t="shared" ref="N8" si="2">M8+2</f>
        <v>48</v>
      </c>
      <c r="O8" s="62"/>
      <c r="P8" s="43"/>
      <c r="Q8" s="64"/>
      <c r="R8" s="64"/>
      <c r="S8" s="41"/>
      <c r="T8" s="41"/>
    </row>
    <row r="9" spans="1:20" ht="35.25" customHeight="1" x14ac:dyDescent="0.25">
      <c r="A9" s="19">
        <f>1</f>
        <v>1</v>
      </c>
      <c r="B9" s="18">
        <f>C9</f>
        <v>398</v>
      </c>
      <c r="C9" s="20">
        <v>398</v>
      </c>
      <c r="D9" s="26" t="s">
        <v>30</v>
      </c>
      <c r="E9" s="60">
        <f>D5</f>
        <v>0</v>
      </c>
      <c r="F9" s="61"/>
      <c r="G9" s="20">
        <v>1</v>
      </c>
      <c r="H9" s="20">
        <v>1</v>
      </c>
      <c r="I9" s="20">
        <v>2</v>
      </c>
      <c r="J9" s="20">
        <v>2</v>
      </c>
      <c r="K9" s="20">
        <v>1</v>
      </c>
      <c r="L9" s="20">
        <v>1</v>
      </c>
      <c r="M9" s="20">
        <v>1</v>
      </c>
      <c r="N9" s="20">
        <v>1</v>
      </c>
      <c r="O9" s="21">
        <f>SUM(G9:N9)</f>
        <v>10</v>
      </c>
      <c r="P9" s="21">
        <f>O9*C9</f>
        <v>3980</v>
      </c>
      <c r="Q9" s="22">
        <v>4.8</v>
      </c>
      <c r="R9" s="22">
        <f>Q9-0.9</f>
        <v>3.9</v>
      </c>
      <c r="S9" s="22">
        <f>Q9*C9</f>
        <v>1910.3999999999999</v>
      </c>
      <c r="T9" s="22">
        <f>R9*C9</f>
        <v>1552.2</v>
      </c>
    </row>
    <row r="10" spans="1:20" ht="35.25" customHeight="1" x14ac:dyDescent="0.25">
      <c r="A10" s="19">
        <f>B9+1</f>
        <v>399</v>
      </c>
      <c r="B10" s="18">
        <f>B9+C10</f>
        <v>429</v>
      </c>
      <c r="C10" s="20">
        <v>31</v>
      </c>
      <c r="D10" s="26" t="s">
        <v>30</v>
      </c>
      <c r="E10" s="60">
        <f>D5</f>
        <v>0</v>
      </c>
      <c r="F10" s="61"/>
      <c r="G10" s="20">
        <v>2</v>
      </c>
      <c r="H10" s="20">
        <v>2</v>
      </c>
      <c r="I10" s="20">
        <v>4</v>
      </c>
      <c r="J10" s="20">
        <v>4</v>
      </c>
      <c r="K10" s="20">
        <v>2</v>
      </c>
      <c r="L10" s="20">
        <v>2</v>
      </c>
      <c r="M10" s="20">
        <v>2</v>
      </c>
      <c r="N10" s="20">
        <v>2</v>
      </c>
      <c r="O10" s="29">
        <f>SUM(G10:N10)</f>
        <v>20</v>
      </c>
      <c r="P10" s="29">
        <f>O10*C10</f>
        <v>620</v>
      </c>
      <c r="Q10" s="22">
        <v>9.6</v>
      </c>
      <c r="R10" s="22">
        <f>Q10-0.9</f>
        <v>8.6999999999999993</v>
      </c>
      <c r="S10" s="22">
        <f>Q10*C10</f>
        <v>297.59999999999997</v>
      </c>
      <c r="T10" s="22">
        <f>R10*C10</f>
        <v>269.7</v>
      </c>
    </row>
    <row r="11" spans="1:20" ht="35.25" customHeight="1" x14ac:dyDescent="0.25">
      <c r="A11" s="19">
        <f>B10+1</f>
        <v>430</v>
      </c>
      <c r="B11" s="18">
        <f>B10+C11</f>
        <v>430</v>
      </c>
      <c r="C11" s="20">
        <v>1</v>
      </c>
      <c r="D11" s="26" t="s">
        <v>30</v>
      </c>
      <c r="E11" s="60">
        <f>D6</f>
        <v>0</v>
      </c>
      <c r="F11" s="61"/>
      <c r="G11" s="20">
        <v>3</v>
      </c>
      <c r="H11" s="20">
        <v>3</v>
      </c>
      <c r="I11" s="20">
        <v>6</v>
      </c>
      <c r="J11" s="20">
        <v>6</v>
      </c>
      <c r="K11" s="20">
        <v>3</v>
      </c>
      <c r="L11" s="20">
        <v>3</v>
      </c>
      <c r="M11" s="20">
        <v>3</v>
      </c>
      <c r="N11" s="20">
        <v>3</v>
      </c>
      <c r="O11" s="29">
        <f>SUM(G11:N11)</f>
        <v>30</v>
      </c>
      <c r="P11" s="29">
        <f>O11*C11</f>
        <v>30</v>
      </c>
      <c r="Q11" s="22">
        <v>14.4</v>
      </c>
      <c r="R11" s="22">
        <f>Q11-0.9</f>
        <v>13.5</v>
      </c>
      <c r="S11" s="22">
        <f>Q11*C11</f>
        <v>14.4</v>
      </c>
      <c r="T11" s="22">
        <f>R11*C11</f>
        <v>13.5</v>
      </c>
    </row>
    <row r="12" spans="1:20" x14ac:dyDescent="0.25">
      <c r="A12" s="6"/>
      <c r="B12" s="6"/>
      <c r="C12" s="6">
        <f>SUM(C9:C11)</f>
        <v>430</v>
      </c>
      <c r="D12" s="6" t="s">
        <v>9</v>
      </c>
      <c r="E12" s="65"/>
      <c r="F12" s="66"/>
      <c r="G12" s="6">
        <f>SUMPRODUCT(G9:G11*$C9:$C11)</f>
        <v>463</v>
      </c>
      <c r="H12" s="6">
        <f t="shared" ref="H12:N12" si="3">SUMPRODUCT(H9:H11*$C9:$C11)</f>
        <v>463</v>
      </c>
      <c r="I12" s="6">
        <f t="shared" si="3"/>
        <v>926</v>
      </c>
      <c r="J12" s="6">
        <f t="shared" si="3"/>
        <v>926</v>
      </c>
      <c r="K12" s="6">
        <f t="shared" si="3"/>
        <v>463</v>
      </c>
      <c r="L12" s="6">
        <f t="shared" si="3"/>
        <v>463</v>
      </c>
      <c r="M12" s="6">
        <f t="shared" si="3"/>
        <v>463</v>
      </c>
      <c r="N12" s="6">
        <f t="shared" si="3"/>
        <v>463</v>
      </c>
      <c r="O12" s="7">
        <f>SUM(O9:O9)</f>
        <v>10</v>
      </c>
      <c r="P12" s="6">
        <f>SUM(P9:P11)</f>
        <v>4630</v>
      </c>
      <c r="Q12" s="8"/>
      <c r="R12" s="8"/>
      <c r="S12" s="6">
        <f>SUM(S9:S11)</f>
        <v>2222.4</v>
      </c>
      <c r="T12" s="6">
        <f>SUM(T9:T11)</f>
        <v>1835.4</v>
      </c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</row>
    <row r="14" spans="1:20" x14ac:dyDescent="0.25">
      <c r="A14" s="2"/>
      <c r="B14" s="2"/>
      <c r="C14" s="2"/>
      <c r="D14" s="2"/>
      <c r="E14" s="2"/>
      <c r="F14" s="2" t="s">
        <v>27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T14" s="1"/>
    </row>
    <row r="15" spans="1:20" x14ac:dyDescent="0.25">
      <c r="E15" s="2"/>
      <c r="F15" s="5" t="s">
        <v>10</v>
      </c>
      <c r="G15" s="58" t="str">
        <f>D9</f>
        <v>GREY WASHED</v>
      </c>
      <c r="H15" s="59"/>
      <c r="I15" s="59"/>
      <c r="J15" s="59"/>
      <c r="K15" s="59"/>
      <c r="L15" s="59"/>
      <c r="M15" s="59"/>
      <c r="N15" s="59"/>
      <c r="O15" s="10" t="s">
        <v>4</v>
      </c>
      <c r="P15" s="9"/>
      <c r="Q15" s="2"/>
      <c r="R15" s="1"/>
      <c r="S15" s="1"/>
    </row>
    <row r="16" spans="1:20" x14ac:dyDescent="0.25">
      <c r="E16" s="2"/>
      <c r="F16" s="11" t="s">
        <v>2</v>
      </c>
      <c r="G16" s="6">
        <f t="shared" ref="G16:N16" si="4">G8</f>
        <v>34</v>
      </c>
      <c r="H16" s="6">
        <f t="shared" si="4"/>
        <v>36</v>
      </c>
      <c r="I16" s="6">
        <f t="shared" si="4"/>
        <v>38</v>
      </c>
      <c r="J16" s="6">
        <f t="shared" si="4"/>
        <v>40</v>
      </c>
      <c r="K16" s="6">
        <f t="shared" si="4"/>
        <v>42</v>
      </c>
      <c r="L16" s="6">
        <f t="shared" si="4"/>
        <v>44</v>
      </c>
      <c r="M16" s="6">
        <f t="shared" si="4"/>
        <v>46</v>
      </c>
      <c r="N16" s="6">
        <f t="shared" si="4"/>
        <v>48</v>
      </c>
      <c r="O16" s="7"/>
      <c r="P16" s="9"/>
      <c r="Q16" s="2"/>
      <c r="R16" s="1"/>
      <c r="S16" s="1"/>
    </row>
    <row r="17" spans="1:20" x14ac:dyDescent="0.25">
      <c r="E17" s="2"/>
      <c r="F17" s="11" t="s">
        <v>11</v>
      </c>
      <c r="G17" s="6">
        <v>463</v>
      </c>
      <c r="H17" s="6">
        <v>463</v>
      </c>
      <c r="I17" s="6">
        <v>926</v>
      </c>
      <c r="J17" s="6">
        <v>926</v>
      </c>
      <c r="K17" s="6">
        <v>463</v>
      </c>
      <c r="L17" s="6">
        <v>463</v>
      </c>
      <c r="M17" s="6">
        <v>463</v>
      </c>
      <c r="N17" s="6">
        <v>463</v>
      </c>
      <c r="O17" s="7">
        <f>SUM(G17:N17)</f>
        <v>4630</v>
      </c>
      <c r="P17" s="9"/>
      <c r="Q17" s="2"/>
      <c r="R17" s="1"/>
      <c r="S17" s="1"/>
    </row>
    <row r="18" spans="1:20" x14ac:dyDescent="0.25">
      <c r="E18" s="2"/>
      <c r="F18" s="11" t="s">
        <v>12</v>
      </c>
      <c r="G18" s="6">
        <f t="shared" ref="G18:N18" si="5">G12</f>
        <v>463</v>
      </c>
      <c r="H18" s="6">
        <f t="shared" si="5"/>
        <v>463</v>
      </c>
      <c r="I18" s="6">
        <f t="shared" si="5"/>
        <v>926</v>
      </c>
      <c r="J18" s="6">
        <f t="shared" si="5"/>
        <v>926</v>
      </c>
      <c r="K18" s="6">
        <f t="shared" si="5"/>
        <v>463</v>
      </c>
      <c r="L18" s="6">
        <f t="shared" si="5"/>
        <v>463</v>
      </c>
      <c r="M18" s="6">
        <f t="shared" si="5"/>
        <v>463</v>
      </c>
      <c r="N18" s="6">
        <f t="shared" si="5"/>
        <v>463</v>
      </c>
      <c r="O18" s="7">
        <f>SUM(G18:N18)</f>
        <v>4630</v>
      </c>
      <c r="P18" s="9"/>
      <c r="Q18" s="2"/>
      <c r="R18" s="1"/>
      <c r="S18" s="1"/>
    </row>
    <row r="19" spans="1:20" x14ac:dyDescent="0.25">
      <c r="E19" s="2"/>
      <c r="F19" s="12" t="s">
        <v>13</v>
      </c>
      <c r="G19" s="27">
        <f>(G18-G17)/G18</f>
        <v>0</v>
      </c>
      <c r="H19" s="27">
        <f t="shared" ref="H19:O19" si="6">(H18-H17)/H18</f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8">
        <f t="shared" si="6"/>
        <v>0</v>
      </c>
      <c r="P19" s="9"/>
      <c r="Q19" s="2"/>
      <c r="R19" s="1"/>
      <c r="S19" s="1"/>
    </row>
    <row r="20" spans="1:20" ht="15.75" x14ac:dyDescent="0.25">
      <c r="A20" s="13"/>
      <c r="B20" s="13"/>
      <c r="C20" s="13"/>
      <c r="F20" s="13"/>
      <c r="G20" s="13"/>
      <c r="H20" s="13"/>
      <c r="I20" s="14" t="s">
        <v>14</v>
      </c>
      <c r="J20" s="14" t="s">
        <v>15</v>
      </c>
      <c r="K20" s="14" t="s">
        <v>16</v>
      </c>
      <c r="L20" s="13"/>
      <c r="M20" s="13"/>
      <c r="N20" s="13"/>
      <c r="O20" s="13"/>
      <c r="P20" s="13"/>
      <c r="Q20" s="1"/>
      <c r="R20" s="1"/>
      <c r="S20" s="1"/>
      <c r="T20" s="1"/>
    </row>
    <row r="21" spans="1:20" x14ac:dyDescent="0.25">
      <c r="A21" s="13"/>
      <c r="B21" s="13"/>
      <c r="C21" s="13"/>
      <c r="F21" s="37" t="s">
        <v>17</v>
      </c>
      <c r="G21" s="38"/>
      <c r="H21" s="39"/>
      <c r="I21" s="21">
        <v>40</v>
      </c>
      <c r="J21" s="24">
        <v>30</v>
      </c>
      <c r="K21" s="24">
        <v>22</v>
      </c>
      <c r="L21" s="25" t="s">
        <v>18</v>
      </c>
      <c r="M21" s="13"/>
      <c r="N21" s="13"/>
      <c r="O21" s="13"/>
      <c r="P21" s="13"/>
      <c r="Q21" s="1"/>
      <c r="R21" s="1"/>
      <c r="S21" s="1"/>
      <c r="T21" s="1"/>
    </row>
    <row r="22" spans="1:20" x14ac:dyDescent="0.25">
      <c r="A22" s="13"/>
      <c r="B22" s="13"/>
      <c r="C22" s="13"/>
      <c r="F22" s="37" t="s">
        <v>17</v>
      </c>
      <c r="G22" s="38"/>
      <c r="H22" s="39"/>
      <c r="I22" s="29">
        <v>60</v>
      </c>
      <c r="J22" s="30">
        <v>40</v>
      </c>
      <c r="K22" s="30">
        <v>22</v>
      </c>
      <c r="L22" s="31" t="s">
        <v>18</v>
      </c>
      <c r="M22" s="13"/>
      <c r="N22" s="13"/>
      <c r="O22" s="13"/>
      <c r="P22" s="13"/>
      <c r="Q22" s="1"/>
      <c r="R22" s="1"/>
      <c r="S22" s="1"/>
      <c r="T22" s="1"/>
    </row>
    <row r="23" spans="1:20" x14ac:dyDescent="0.25">
      <c r="A23" s="13"/>
      <c r="B23" s="13"/>
      <c r="C23" s="13"/>
      <c r="F23" s="37" t="s">
        <v>19</v>
      </c>
      <c r="G23" s="38"/>
      <c r="H23" s="39"/>
      <c r="I23" s="32">
        <f>S12</f>
        <v>2222.4</v>
      </c>
      <c r="J23" s="33"/>
      <c r="K23" s="33"/>
      <c r="L23" s="25" t="s">
        <v>20</v>
      </c>
      <c r="M23" s="13"/>
      <c r="N23" s="13"/>
      <c r="O23" s="13"/>
      <c r="P23" s="13"/>
      <c r="Q23" s="1"/>
      <c r="R23" s="1"/>
      <c r="S23" s="1"/>
      <c r="T23" s="1"/>
    </row>
    <row r="24" spans="1:20" x14ac:dyDescent="0.25">
      <c r="A24" s="13"/>
      <c r="B24" s="13"/>
      <c r="C24" s="13"/>
      <c r="F24" s="37" t="s">
        <v>21</v>
      </c>
      <c r="G24" s="38"/>
      <c r="H24" s="39"/>
      <c r="I24" s="32">
        <f>T12</f>
        <v>1835.4</v>
      </c>
      <c r="J24" s="33"/>
      <c r="K24" s="33"/>
      <c r="L24" s="25" t="s">
        <v>20</v>
      </c>
      <c r="M24" s="13"/>
      <c r="N24" s="13"/>
      <c r="O24" s="13"/>
      <c r="P24" s="13"/>
      <c r="Q24" s="1"/>
      <c r="R24" s="1"/>
      <c r="S24" s="1"/>
      <c r="T24" s="1"/>
    </row>
    <row r="25" spans="1:20" x14ac:dyDescent="0.25">
      <c r="A25" s="13"/>
      <c r="B25" s="13"/>
      <c r="C25" s="13"/>
      <c r="F25" s="37" t="s">
        <v>22</v>
      </c>
      <c r="G25" s="38"/>
      <c r="H25" s="39"/>
      <c r="I25" s="34">
        <f>(40*30*22/1000000*C9)+(60*40*20*SUM(C10:C11)/1000000)</f>
        <v>12.043199999999999</v>
      </c>
      <c r="J25" s="35"/>
      <c r="K25" s="35"/>
      <c r="L25" s="36"/>
      <c r="M25" s="13"/>
      <c r="N25" s="13"/>
      <c r="O25" s="13"/>
      <c r="P25" s="13"/>
      <c r="Q25" s="1"/>
      <c r="R25" s="1"/>
      <c r="S25" s="1"/>
      <c r="T25" s="1"/>
    </row>
  </sheetData>
  <mergeCells count="29">
    <mergeCell ref="E10:F10"/>
    <mergeCell ref="F22:H22"/>
    <mergeCell ref="O7:O8"/>
    <mergeCell ref="Q7:Q8"/>
    <mergeCell ref="R7:R8"/>
    <mergeCell ref="E12:F12"/>
    <mergeCell ref="G15:N15"/>
    <mergeCell ref="E9:F9"/>
    <mergeCell ref="E11:F11"/>
    <mergeCell ref="S7:S8"/>
    <mergeCell ref="T7:T8"/>
    <mergeCell ref="P7:P8"/>
    <mergeCell ref="B3:D3"/>
    <mergeCell ref="J3:K3"/>
    <mergeCell ref="B5:C5"/>
    <mergeCell ref="D5:E5"/>
    <mergeCell ref="J5:L5"/>
    <mergeCell ref="A7:B8"/>
    <mergeCell ref="C7:C8"/>
    <mergeCell ref="D7:D8"/>
    <mergeCell ref="E7:F8"/>
    <mergeCell ref="G7:N7"/>
    <mergeCell ref="I23:K23"/>
    <mergeCell ref="I24:K24"/>
    <mergeCell ref="I25:L25"/>
    <mergeCell ref="F21:H21"/>
    <mergeCell ref="F23:H23"/>
    <mergeCell ref="F24:H24"/>
    <mergeCell ref="F25:H25"/>
  </mergeCells>
  <pageMargins left="0.7" right="0.7" top="0.75" bottom="0.75" header="0.3" footer="0.3"/>
  <pageSetup scale="8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Packing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2021-02-22T10:42:29Z</dcterms:modified>
</cp:coreProperties>
</file>